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2 ARALIK\"/>
    </mc:Choice>
  </mc:AlternateContent>
  <xr:revisionPtr revIDLastSave="0" documentId="13_ncr:1_{545356FD-68EE-41F2-A4DA-15325C6EF72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<sst xmlns="http://schemas.openxmlformats.org/spreadsheetml/2006/main" count="55" uniqueCount="45">
  <si>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</si>
  <si>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</si>
  <si>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</si>
  <si>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</si>
  <si>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</si>
  <si>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</si>
  <si>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</si>
  <si>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</si>
  <si>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</si>
  <si>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</si>
  <si>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</si>
  <si>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</si>
  <si>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</si>
  <si>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</si>
  <si>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</si>
  <si>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</si>
  <si>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</si>
  <si>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</si>
  <si>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</si>
  <si>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</si>
  <si>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</si>
  <si>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</si>
  <si>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</si>
  <si>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</si>
  <si>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</si>
  <si>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</si>
  <si>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</si>
  <si>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</si>
  <si>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</si>
  <si>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</si>
  <si>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</si>
  <si>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</si>
  <si>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</si>
  <si>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</si>
  <si>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</si>
  <si>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</si>
  <si>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</si>
  <si>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</si>
  <si>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ZAFER FAKI</t>
  </si>
  <si>
    <t>MEHMET ÇEVİK</t>
  </si>
  <si>
    <t>ES DEMİR İNŞAAT</t>
  </si>
  <si>
    <t>ÖZ GÜVEN PROFİL</t>
  </si>
  <si>
    <t>TURAN METAL</t>
  </si>
  <si>
    <t>25,12,2023</t>
  </si>
  <si>
    <t>DİYARBAKIR - ŞANLIURFA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</si>
</sst>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P23" sqref="P2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38</v>
      </c>
      <c r="C2" s="66"/>
      <c r="D2" s="2" t="s">
        <v>2</v>
      </c>
      <c r="E2" s="67" t="s">
        <v>44</v>
      </c>
      <c r="F2" s="67"/>
      <c r="G2" s="67"/>
      <c r="H2" s="67"/>
      <c r="I2" s="67"/>
      <c r="J2" s="67"/>
      <c r="K2" s="3" t="s">
        <v>3</v>
      </c>
      <c r="L2" s="4">
        <f ca="1">TODAY()</f>
        <v>45287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39</v>
      </c>
      <c r="B5" s="60"/>
      <c r="C5" s="10" t="s">
        <v>43</v>
      </c>
      <c r="D5" s="11"/>
      <c r="E5" s="12">
        <v>27375</v>
      </c>
      <c r="F5" s="1"/>
      <c r="G5" s="13" t="str">
        <f t="shared" ref="G5" si="0">IF(A5="","",(A5))</f>
        <v>MEHMET ÇEVİK</v>
      </c>
      <c r="H5" s="12"/>
      <c r="I5" s="12">
        <v>5000</v>
      </c>
      <c r="J5" s="12"/>
      <c r="K5" s="12">
        <f>IF(G5="","",SUM(E5-H5-I5-J5))</f>
        <v>22375</v>
      </c>
      <c r="L5" s="11"/>
      <c r="M5" s="1"/>
      <c r="N5" s="46">
        <v>200</v>
      </c>
      <c r="O5" s="35"/>
      <c r="P5" s="42">
        <v>100</v>
      </c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20000</v>
      </c>
    </row>
    <row r="6" spans="1:27" ht="15" customHeight="1" x14ac:dyDescent="0.35">
      <c r="A6" s="59" t="s">
        <v>40</v>
      </c>
      <c r="B6" s="60"/>
      <c r="C6" s="10" t="s">
        <v>43</v>
      </c>
      <c r="D6" s="11"/>
      <c r="E6" s="12">
        <v>55050</v>
      </c>
      <c r="F6" s="1"/>
      <c r="G6" s="13" t="str">
        <f>IF(A6="","",(A6))</f>
        <v>ES DEMİR İNŞAAT</v>
      </c>
      <c r="H6" s="12"/>
      <c r="I6" s="12">
        <v>55050</v>
      </c>
      <c r="J6" s="12"/>
      <c r="K6" s="12">
        <f t="shared" ref="K6:K19" si="1">IF(G6="","",SUM(E6-H6-I6-J6))</f>
        <v>0</v>
      </c>
      <c r="L6" s="11"/>
      <c r="M6" s="1"/>
      <c r="N6" s="46">
        <v>100</v>
      </c>
      <c r="O6" s="35"/>
      <c r="P6" s="42">
        <v>1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100</v>
      </c>
    </row>
    <row r="7" spans="1:27" ht="15" customHeight="1" x14ac:dyDescent="0.35">
      <c r="A7" s="59" t="s">
        <v>41</v>
      </c>
      <c r="B7" s="60"/>
      <c r="C7" s="10" t="s">
        <v>43</v>
      </c>
      <c r="D7" s="11"/>
      <c r="E7" s="12">
        <v>20355</v>
      </c>
      <c r="F7" s="1"/>
      <c r="G7" s="13" t="str">
        <f>IF(A7="","",(A7))</f>
        <v>ÖZ GÜVEN PROFİL</v>
      </c>
      <c r="H7" s="12">
        <v>20355</v>
      </c>
      <c r="I7" s="12"/>
      <c r="J7" s="12"/>
      <c r="K7" s="12">
        <f t="shared" si="1"/>
        <v>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59" t="s">
        <v>42</v>
      </c>
      <c r="B8" s="60"/>
      <c r="C8" s="10" t="s">
        <v>43</v>
      </c>
      <c r="D8" s="11"/>
      <c r="E8" s="12">
        <v>59850</v>
      </c>
      <c r="F8" s="1"/>
      <c r="G8" s="13" t="str">
        <f t="shared" ref="G8:G19" si="3">IF(A8="","",(A8))</f>
        <v>TURAN METAL</v>
      </c>
      <c r="H8" s="12"/>
      <c r="I8" s="12">
        <v>59850</v>
      </c>
      <c r="J8" s="12"/>
      <c r="K8" s="12">
        <f t="shared" si="1"/>
        <v>0</v>
      </c>
      <c r="L8" s="11"/>
      <c r="M8" s="1"/>
      <c r="N8" s="46">
        <v>20</v>
      </c>
      <c r="O8" s="35"/>
      <c r="P8" s="42">
        <v>1</v>
      </c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20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1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10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>
        <v>2</v>
      </c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10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20140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6845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36</v>
      </c>
      <c r="C22" s="27"/>
      <c r="D22" s="16" t="s">
        <v>17</v>
      </c>
      <c r="E22" s="17">
        <f>SUM(E5:E21)</f>
        <v>162630</v>
      </c>
      <c r="F22" s="1"/>
      <c r="G22" s="16" t="s">
        <v>17</v>
      </c>
      <c r="H22" s="17">
        <f>SUM(H5:H21)</f>
        <v>27200</v>
      </c>
      <c r="I22" s="17">
        <f>SUM(I5:I21)</f>
        <v>119900</v>
      </c>
      <c r="J22" s="17">
        <f>SUM(J5:J21)</f>
        <v>0</v>
      </c>
      <c r="K22" s="17">
        <f>SUM(K5:K21)</f>
        <v>22375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370667</v>
      </c>
      <c r="D25" s="18">
        <v>372427</v>
      </c>
      <c r="E25" s="19">
        <f>IF(C25="","",SUM(D25-C25))</f>
        <v>1760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6435</v>
      </c>
      <c r="D26" s="21"/>
      <c r="E26" s="20">
        <f>IF(C26="","",SUM(C26/E25))</f>
        <v>3.65625</v>
      </c>
      <c r="F26" s="1"/>
      <c r="G26" s="11" t="s">
        <v>26</v>
      </c>
      <c r="H26" s="12">
        <v>6435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7060</v>
      </c>
      <c r="D27" s="21"/>
      <c r="E27" s="22">
        <f>SUM(C27/E22)</f>
        <v>4.3411424706388736E-2</v>
      </c>
      <c r="F27" s="1"/>
      <c r="G27" s="11" t="s">
        <v>28</v>
      </c>
      <c r="H27" s="12">
        <v>625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7060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20140</v>
      </c>
      <c r="D36" s="1"/>
      <c r="E36" s="1"/>
      <c r="F36" s="1"/>
      <c r="G36" s="26" t="s">
        <v>31</v>
      </c>
      <c r="H36" s="15">
        <f>IF(H33="","",SUM(H22-H33))</f>
        <v>20140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38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2023-12-27T05:45:22Z</cp:lastPrinted>
  <dcterms:created xsi:type="dcterms:W3CDTF">2022-08-24T05:29:34Z</dcterms:created>
  <dcterms:modified xsi:type="dcterms:W3CDTF">2023-12-27T10:52:44Z</dcterms:modified>
</cp:coreProperties>
</file>